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500" yWindow="100" windowWidth="12300" windowHeight="20420" activeTab="0"/>
  </bookViews>
  <sheets>
    <sheet name="Honda125gears.xls" sheetId="1" r:id="rId1"/>
  </sheets>
  <definedNames>
    <definedName name="DATABASE">'Honda125gears.xls'!$G$4:$I$20</definedName>
  </definedNames>
  <calcPr fullCalcOnLoad="1"/>
</workbook>
</file>

<file path=xl/sharedStrings.xml><?xml version="1.0" encoding="utf-8"?>
<sst xmlns="http://schemas.openxmlformats.org/spreadsheetml/2006/main" count="24" uniqueCount="23">
  <si>
    <t>Honda CR 125 Gear chart</t>
  </si>
  <si>
    <t>Tire Size</t>
  </si>
  <si>
    <t>Peak RPM</t>
  </si>
  <si>
    <t>Primary Ratio</t>
  </si>
  <si>
    <t>Engine Sprocket</t>
  </si>
  <si>
    <t>Axle Sprocket</t>
  </si>
  <si>
    <t>Drive Ratio</t>
  </si>
  <si>
    <t>63/20</t>
  </si>
  <si>
    <t>Gear</t>
  </si>
  <si>
    <t>RPM</t>
  </si>
  <si>
    <t>Ratio</t>
  </si>
  <si>
    <t>RPM after Shift</t>
  </si>
  <si>
    <t>MPH at Shift</t>
  </si>
  <si>
    <t>1st</t>
  </si>
  <si>
    <t>2nd</t>
  </si>
  <si>
    <t>3rd</t>
  </si>
  <si>
    <t>4th</t>
  </si>
  <si>
    <t>5th</t>
  </si>
  <si>
    <t>6th</t>
  </si>
  <si>
    <t>Front</t>
  </si>
  <si>
    <t>Rear</t>
  </si>
  <si>
    <t>Fastest</t>
  </si>
  <si>
    <t>Slowest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</si>
</sst>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0."/>
  </numFmts>
  <fonts count="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61"/>
      <name val="Geneva"/>
      <family val="0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D44" sqref="D44"/>
    </sheetView>
  </sheetViews>
  <sheetFormatPr defaultColWidth="11.00390625" defaultRowHeight="12.75"/>
  <cols>
    <col min="1" max="2" width="10.75390625" style="10" customWidth="1"/>
    <col min="3" max="3" width="13.00390625" style="0" customWidth="1"/>
    <col min="4" max="4" width="14.25390625" style="0" customWidth="1"/>
    <col min="5" max="5" width="12.375" style="0" customWidth="1"/>
    <col min="6" max="6" width="10.625" style="0" customWidth="1"/>
    <col min="7" max="7" width="3.625" style="11" customWidth="1"/>
    <col min="8" max="8" width="3.25390625" style="10" customWidth="1"/>
    <col min="9" max="9" width="5.75390625" style="3" customWidth="1"/>
    <col min="10" max="16384" width="12.375" style="0" customWidth="1"/>
  </cols>
  <sheetData>
    <row r="1" spans="1:6" ht="12.75">
      <c r="A1" s="1" t="s">
        <v>0</v>
      </c>
      <c r="B1" s="2"/>
      <c r="C1" s="3"/>
      <c r="D1" s="4"/>
      <c r="E1" s="4"/>
      <c r="F1" s="4"/>
    </row>
    <row r="2" spans="1:6" ht="13.5" thickBot="1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</row>
    <row r="3" spans="1:6" ht="13.5" thickBot="1">
      <c r="A3" s="12">
        <v>34.375</v>
      </c>
      <c r="B3" s="13">
        <v>11800</v>
      </c>
      <c r="C3" s="3" t="s">
        <v>7</v>
      </c>
      <c r="D3" s="14">
        <v>19</v>
      </c>
      <c r="E3" s="15">
        <v>22</v>
      </c>
      <c r="F3" s="9">
        <f>E3/D3</f>
        <v>1.1578947368421053</v>
      </c>
    </row>
    <row r="4" spans="2:9" ht="12.75">
      <c r="B4" s="2"/>
      <c r="C4" s="3">
        <v>3.15</v>
      </c>
      <c r="D4" s="4"/>
      <c r="E4" s="4"/>
      <c r="F4" s="4"/>
      <c r="G4"/>
      <c r="H4"/>
      <c r="I4"/>
    </row>
    <row r="5" spans="1:9" ht="12.75">
      <c r="A5" s="5" t="s">
        <v>8</v>
      </c>
      <c r="B5" s="6" t="s">
        <v>9</v>
      </c>
      <c r="C5" s="7" t="s">
        <v>10</v>
      </c>
      <c r="D5" s="8" t="s">
        <v>11</v>
      </c>
      <c r="E5" s="8" t="s">
        <v>12</v>
      </c>
      <c r="F5" s="8"/>
      <c r="G5"/>
      <c r="H5"/>
      <c r="I5"/>
    </row>
    <row r="6" spans="1:9" ht="12.75">
      <c r="A6" s="10" t="s">
        <v>13</v>
      </c>
      <c r="B6" s="2">
        <f aca="true" t="shared" si="0" ref="B6:B11">$B$3</f>
        <v>11800</v>
      </c>
      <c r="C6" s="3">
        <f>33/14</f>
        <v>2.357142857142857</v>
      </c>
      <c r="E6" s="4">
        <f>($B$3/($C$4*C6*F3))/(((5280*12)/$A$3)/60)</f>
        <v>44.67815784103662</v>
      </c>
      <c r="F6" s="4"/>
      <c r="G6"/>
      <c r="H6"/>
      <c r="I6"/>
    </row>
    <row r="7" spans="1:9" ht="12.75">
      <c r="A7" s="10" t="s">
        <v>14</v>
      </c>
      <c r="B7" s="2">
        <f t="shared" si="0"/>
        <v>11800</v>
      </c>
      <c r="C7" s="3">
        <f>28/15</f>
        <v>1.8666666666666667</v>
      </c>
      <c r="D7" s="4">
        <f>$B$3/($C$4*C6*$F$3)*($C$4*C7*$F$3)</f>
        <v>9344.646464646465</v>
      </c>
      <c r="E7" s="4">
        <f>($B$3/($C$4*C7*$F$3))/(((5280*12)/$A$3)/60)</f>
        <v>56.417571763553894</v>
      </c>
      <c r="F7" s="4"/>
      <c r="G7"/>
      <c r="H7"/>
      <c r="I7"/>
    </row>
    <row r="8" spans="1:9" ht="12.75">
      <c r="A8" s="10" t="s">
        <v>15</v>
      </c>
      <c r="B8" s="2">
        <f t="shared" si="0"/>
        <v>11800</v>
      </c>
      <c r="C8" s="3">
        <f>29/19</f>
        <v>1.5263157894736843</v>
      </c>
      <c r="D8" s="4">
        <f>$B$3/($C$4*C7*$F$3)*($C$4*C8*$F$3)</f>
        <v>9648.496240601504</v>
      </c>
      <c r="E8" s="4">
        <f>($B$3/($C$4*C8*$F$3))/(((5280*12)/$A$3)/60)</f>
        <v>68.99804178899005</v>
      </c>
      <c r="F8" s="4"/>
      <c r="G8"/>
      <c r="H8"/>
      <c r="I8"/>
    </row>
    <row r="9" spans="1:9" ht="12.75">
      <c r="A9" s="10" t="s">
        <v>16</v>
      </c>
      <c r="B9" s="2">
        <f t="shared" si="0"/>
        <v>11800</v>
      </c>
      <c r="C9" s="3">
        <f>27/21</f>
        <v>1.2857142857142858</v>
      </c>
      <c r="D9" s="4">
        <f>$B$3/($C$4*C8*$F$3)*($C$4*C9*$F$3)</f>
        <v>9939.90147783251</v>
      </c>
      <c r="E9" s="4">
        <f>($B$3/($C$4*C9*$F$3))/(((5280*12)/$A$3)/60)</f>
        <v>81.90995604190049</v>
      </c>
      <c r="F9" s="4"/>
      <c r="G9"/>
      <c r="H9"/>
      <c r="I9"/>
    </row>
    <row r="10" spans="1:9" ht="12.75">
      <c r="A10" s="10" t="s">
        <v>17</v>
      </c>
      <c r="B10" s="2">
        <f t="shared" si="0"/>
        <v>11800</v>
      </c>
      <c r="C10" s="3">
        <f>26/23</f>
        <v>1.1304347826086956</v>
      </c>
      <c r="D10" s="4">
        <f>$B$3/($C$4*C9*$F$3)*($C$4*C10*$F$3)</f>
        <v>10374.879227053138</v>
      </c>
      <c r="E10" s="4">
        <f>($B$3/($C$4*C10*$F$3))/(((5280*12)/$A$3)/60)</f>
        <v>93.16132363007364</v>
      </c>
      <c r="F10" s="4"/>
      <c r="G10"/>
      <c r="H10"/>
      <c r="I10"/>
    </row>
    <row r="11" spans="1:9" ht="12.75">
      <c r="A11" s="10" t="s">
        <v>18</v>
      </c>
      <c r="B11" s="2">
        <f t="shared" si="0"/>
        <v>11800</v>
      </c>
      <c r="C11" s="3">
        <f>24/24</f>
        <v>1</v>
      </c>
      <c r="D11" s="4">
        <f>$B$3/($C$4*C10*$F$3)*($C$4*C11*$F$3)</f>
        <v>10438.46153846154</v>
      </c>
      <c r="E11" s="4">
        <f>($B$3/($C$4*C11*$F$3))/(((5280*12)/$A$3)/60)</f>
        <v>105.31280062530061</v>
      </c>
      <c r="G11"/>
      <c r="H11"/>
      <c r="I11"/>
    </row>
    <row r="12" spans="7:9" ht="12.75">
      <c r="G12"/>
      <c r="H12"/>
      <c r="I12"/>
    </row>
    <row r="13" spans="7:9" ht="12.75">
      <c r="G13"/>
      <c r="H13"/>
      <c r="I13"/>
    </row>
    <row r="14" spans="3:9" ht="12.75">
      <c r="C14" s="10" t="s">
        <v>19</v>
      </c>
      <c r="D14" s="10" t="s">
        <v>20</v>
      </c>
      <c r="E14" s="10" t="s">
        <v>10</v>
      </c>
      <c r="G14"/>
      <c r="H14"/>
      <c r="I14"/>
    </row>
    <row r="15" spans="1:9" ht="12.75">
      <c r="A15" s="10" t="s">
        <v>21</v>
      </c>
      <c r="B15" s="10">
        <v>1</v>
      </c>
      <c r="C15" s="16">
        <v>19</v>
      </c>
      <c r="D15" s="10">
        <v>21</v>
      </c>
      <c r="E15" s="3">
        <f aca="true" t="shared" si="1" ref="E15:E37">D15/C15</f>
        <v>1.105263157894737</v>
      </c>
      <c r="G15"/>
      <c r="H15"/>
      <c r="I15"/>
    </row>
    <row r="16" spans="2:9" ht="12.75">
      <c r="B16" s="10">
        <v>2</v>
      </c>
      <c r="C16" s="16">
        <v>19</v>
      </c>
      <c r="D16" s="10">
        <v>22</v>
      </c>
      <c r="E16" s="3">
        <f t="shared" si="1"/>
        <v>1.1578947368421053</v>
      </c>
      <c r="G16"/>
      <c r="H16"/>
      <c r="I16"/>
    </row>
    <row r="17" spans="2:9" ht="12.75">
      <c r="B17" s="10">
        <v>3</v>
      </c>
      <c r="C17" s="16">
        <v>18</v>
      </c>
      <c r="D17" s="10">
        <v>21</v>
      </c>
      <c r="E17" s="3">
        <f t="shared" si="1"/>
        <v>1.1666666666666667</v>
      </c>
      <c r="G17"/>
      <c r="H17"/>
      <c r="I17"/>
    </row>
    <row r="18" spans="2:9" ht="12.75">
      <c r="B18" s="10">
        <v>4</v>
      </c>
      <c r="C18" s="16">
        <v>19</v>
      </c>
      <c r="D18" s="10">
        <v>23</v>
      </c>
      <c r="E18" s="3">
        <f t="shared" si="1"/>
        <v>1.2105263157894737</v>
      </c>
      <c r="G18"/>
      <c r="H18"/>
      <c r="I18"/>
    </row>
    <row r="19" spans="2:5" ht="12.75">
      <c r="B19" s="10">
        <v>5</v>
      </c>
      <c r="C19" s="16">
        <v>18</v>
      </c>
      <c r="D19" s="10">
        <v>22</v>
      </c>
      <c r="E19" s="3">
        <f t="shared" si="1"/>
        <v>1.2222222222222223</v>
      </c>
    </row>
    <row r="20" spans="2:5" ht="12.75">
      <c r="B20" s="10">
        <v>6</v>
      </c>
      <c r="C20" s="16">
        <v>17</v>
      </c>
      <c r="D20" s="10">
        <v>21</v>
      </c>
      <c r="E20" s="3">
        <f t="shared" si="1"/>
        <v>1.2352941176470589</v>
      </c>
    </row>
    <row r="21" spans="2:5" ht="12.75">
      <c r="B21" s="10">
        <v>7</v>
      </c>
      <c r="C21" s="16">
        <v>19</v>
      </c>
      <c r="D21" s="10">
        <v>24</v>
      </c>
      <c r="E21" s="3">
        <f t="shared" si="1"/>
        <v>1.263157894736842</v>
      </c>
    </row>
    <row r="22" spans="2:5" ht="12.75">
      <c r="B22" s="10">
        <v>8</v>
      </c>
      <c r="C22" s="16">
        <v>18</v>
      </c>
      <c r="D22" s="10">
        <v>23</v>
      </c>
      <c r="E22" s="3">
        <f t="shared" si="1"/>
        <v>1.2777777777777777</v>
      </c>
    </row>
    <row r="23" spans="2:5" ht="12.75">
      <c r="B23" s="10">
        <v>9</v>
      </c>
      <c r="C23" s="16">
        <v>17</v>
      </c>
      <c r="D23" s="10">
        <v>22</v>
      </c>
      <c r="E23" s="3">
        <f t="shared" si="1"/>
        <v>1.2941176470588236</v>
      </c>
    </row>
    <row r="24" spans="2:5" ht="12.75">
      <c r="B24" s="10">
        <v>10</v>
      </c>
      <c r="C24" s="16">
        <v>16</v>
      </c>
      <c r="D24" s="10">
        <v>21</v>
      </c>
      <c r="E24" s="3">
        <f t="shared" si="1"/>
        <v>1.3125</v>
      </c>
    </row>
    <row r="25" spans="2:5" ht="12.75">
      <c r="B25" s="10">
        <v>11</v>
      </c>
      <c r="C25" s="16">
        <v>19</v>
      </c>
      <c r="D25" s="10">
        <v>25</v>
      </c>
      <c r="E25" s="3">
        <f t="shared" si="1"/>
        <v>1.3157894736842106</v>
      </c>
    </row>
    <row r="26" spans="2:5" ht="12.75">
      <c r="B26" s="10">
        <v>12</v>
      </c>
      <c r="C26" s="16">
        <v>18</v>
      </c>
      <c r="D26" s="10">
        <v>24</v>
      </c>
      <c r="E26" s="3">
        <f t="shared" si="1"/>
        <v>1.3333333333333333</v>
      </c>
    </row>
    <row r="27" spans="2:5" ht="12.75">
      <c r="B27" s="10">
        <v>13</v>
      </c>
      <c r="C27" s="16">
        <v>17</v>
      </c>
      <c r="D27" s="10">
        <v>23</v>
      </c>
      <c r="E27" s="3">
        <f t="shared" si="1"/>
        <v>1.3529411764705883</v>
      </c>
    </row>
    <row r="28" spans="2:5" ht="12.75">
      <c r="B28" s="10">
        <v>14</v>
      </c>
      <c r="C28" s="16">
        <v>16</v>
      </c>
      <c r="D28" s="10">
        <v>22</v>
      </c>
      <c r="E28" s="3">
        <f t="shared" si="1"/>
        <v>1.375</v>
      </c>
    </row>
    <row r="29" spans="2:5" ht="12.75">
      <c r="B29" s="10">
        <v>15</v>
      </c>
      <c r="C29" s="16">
        <v>18</v>
      </c>
      <c r="D29" s="10">
        <v>25</v>
      </c>
      <c r="E29" s="3">
        <f t="shared" si="1"/>
        <v>1.3888888888888888</v>
      </c>
    </row>
    <row r="30" spans="2:5" ht="12.75">
      <c r="B30" s="10">
        <v>16</v>
      </c>
      <c r="C30" s="16">
        <v>17</v>
      </c>
      <c r="D30" s="10">
        <v>24</v>
      </c>
      <c r="E30" s="3">
        <f t="shared" si="1"/>
        <v>1.411764705882353</v>
      </c>
    </row>
    <row r="31" spans="2:5" ht="12.75">
      <c r="B31" s="10">
        <v>17</v>
      </c>
      <c r="C31" s="16">
        <v>16</v>
      </c>
      <c r="D31" s="10">
        <v>23</v>
      </c>
      <c r="E31" s="3">
        <f t="shared" si="1"/>
        <v>1.4375</v>
      </c>
    </row>
    <row r="32" spans="2:5" ht="12.75">
      <c r="B32" s="10">
        <v>18</v>
      </c>
      <c r="C32" s="16">
        <v>17</v>
      </c>
      <c r="D32" s="10">
        <v>25</v>
      </c>
      <c r="E32" s="3">
        <f t="shared" si="1"/>
        <v>1.4705882352941178</v>
      </c>
    </row>
    <row r="33" spans="2:5" ht="12.75">
      <c r="B33" s="10">
        <v>19</v>
      </c>
      <c r="C33" s="16">
        <v>16</v>
      </c>
      <c r="D33" s="10">
        <v>24</v>
      </c>
      <c r="E33" s="3">
        <f t="shared" si="1"/>
        <v>1.5</v>
      </c>
    </row>
    <row r="34" spans="2:5" ht="12.75">
      <c r="B34" s="10">
        <v>20</v>
      </c>
      <c r="C34" s="16">
        <v>15</v>
      </c>
      <c r="D34" s="10">
        <v>23</v>
      </c>
      <c r="E34" s="3">
        <f t="shared" si="1"/>
        <v>1.5333333333333334</v>
      </c>
    </row>
    <row r="35" spans="2:5" ht="12.75">
      <c r="B35" s="10">
        <v>21</v>
      </c>
      <c r="C35" s="16">
        <v>16</v>
      </c>
      <c r="D35" s="10">
        <v>25</v>
      </c>
      <c r="E35" s="3">
        <f t="shared" si="1"/>
        <v>1.5625</v>
      </c>
    </row>
    <row r="36" spans="2:5" ht="12.75">
      <c r="B36" s="10">
        <v>22</v>
      </c>
      <c r="C36" s="16">
        <v>15</v>
      </c>
      <c r="D36" s="10">
        <v>24</v>
      </c>
      <c r="E36" s="3">
        <f t="shared" si="1"/>
        <v>1.6</v>
      </c>
    </row>
    <row r="37" spans="1:5" ht="12.75">
      <c r="A37" s="10" t="s">
        <v>22</v>
      </c>
      <c r="B37" s="10">
        <v>23</v>
      </c>
      <c r="C37" s="16">
        <v>15</v>
      </c>
      <c r="D37" s="10">
        <v>25</v>
      </c>
      <c r="E37" s="3">
        <f t="shared" si="1"/>
        <v>1.6666666666666667</v>
      </c>
    </row>
  </sheetData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Benn Herr</cp:lastModifiedBy>
  <dcterms:created xsi:type="dcterms:W3CDTF">2007-05-01T02:24:03Z</dcterms:created>
  <cp:category/>
  <cp:version/>
  <cp:contentType/>
  <cp:contentStatus/>
</cp:coreProperties>
</file>